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7752"/>
  </bookViews>
  <sheets>
    <sheet name="Sheet1" sheetId="1" r:id="rId1"/>
  </sheets>
  <definedNames>
    <definedName name="grade">Sheet1!$T$16:$U$28</definedName>
    <definedName name="scale">Sheet1!$T$2:$U$14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O21" i="1"/>
  <c r="N21" i="1"/>
  <c r="M21" i="1"/>
  <c r="L21" i="1"/>
  <c r="K21" i="1"/>
  <c r="J21" i="1"/>
  <c r="I21" i="1"/>
  <c r="H21" i="1"/>
  <c r="G21" i="1"/>
  <c r="F21" i="1"/>
  <c r="E21" i="1"/>
  <c r="P20" i="1"/>
  <c r="O20" i="1"/>
  <c r="N20" i="1"/>
  <c r="M20" i="1"/>
  <c r="L20" i="1"/>
  <c r="K20" i="1"/>
  <c r="J20" i="1"/>
  <c r="I20" i="1"/>
  <c r="H20" i="1"/>
  <c r="G20" i="1"/>
  <c r="F20" i="1"/>
  <c r="E20" i="1"/>
  <c r="P19" i="1"/>
  <c r="O19" i="1"/>
  <c r="N19" i="1"/>
  <c r="M19" i="1"/>
  <c r="L19" i="1"/>
  <c r="K19" i="1"/>
  <c r="J19" i="1"/>
  <c r="I19" i="1"/>
  <c r="H19" i="1"/>
  <c r="G19" i="1"/>
  <c r="F19" i="1"/>
  <c r="E19" i="1"/>
  <c r="P16" i="1"/>
  <c r="O16" i="1"/>
  <c r="N16" i="1"/>
  <c r="M16" i="1"/>
  <c r="L16" i="1"/>
  <c r="K16" i="1"/>
  <c r="J16" i="1"/>
  <c r="I16" i="1"/>
  <c r="H16" i="1"/>
  <c r="G16" i="1"/>
  <c r="F16" i="1"/>
  <c r="E16" i="1"/>
  <c r="E15" i="1"/>
  <c r="F15" i="1"/>
  <c r="G15" i="1"/>
  <c r="H15" i="1"/>
  <c r="I15" i="1"/>
  <c r="J15" i="1"/>
  <c r="K15" i="1"/>
  <c r="L15" i="1"/>
  <c r="M15" i="1"/>
  <c r="N15" i="1"/>
  <c r="O15" i="1"/>
  <c r="P15" i="1"/>
  <c r="O23" i="1" l="1"/>
  <c r="N23" i="1"/>
  <c r="M23" i="1"/>
  <c r="L23" i="1"/>
  <c r="K23" i="1"/>
  <c r="J23" i="1"/>
  <c r="I23" i="1"/>
  <c r="H23" i="1"/>
  <c r="G23" i="1"/>
  <c r="F23" i="1"/>
  <c r="E23" i="1"/>
  <c r="P23" i="1" s="1"/>
  <c r="E13" i="1"/>
  <c r="E12" i="1"/>
  <c r="E11" i="1"/>
  <c r="E9" i="1"/>
  <c r="E8" i="1"/>
  <c r="E7" i="1"/>
  <c r="E6" i="1"/>
  <c r="E5" i="1"/>
  <c r="E4" i="1"/>
  <c r="E3" i="1"/>
  <c r="E14" i="1" l="1"/>
  <c r="F14" i="1" s="1"/>
  <c r="O14" i="1" s="1"/>
  <c r="Q19" i="1"/>
  <c r="S19" i="1" s="1"/>
  <c r="Q23" i="1"/>
  <c r="S23" i="1" s="1"/>
  <c r="Q16" i="1"/>
  <c r="S16" i="1" s="1"/>
  <c r="Q15" i="1"/>
  <c r="S15" i="1" s="1"/>
  <c r="Q21" i="1"/>
  <c r="S21" i="1" s="1"/>
  <c r="Q20" i="1"/>
  <c r="S20" i="1" s="1"/>
  <c r="E10" i="1"/>
  <c r="L10" i="1" l="1"/>
  <c r="I10" i="1"/>
  <c r="O10" i="1"/>
  <c r="F10" i="1"/>
  <c r="I14" i="1"/>
  <c r="L14" i="1"/>
  <c r="Q14" i="1" l="1"/>
  <c r="S14" i="1" s="1"/>
  <c r="Q10" i="1"/>
  <c r="S10" i="1" s="1"/>
  <c r="S25" i="1" l="1"/>
  <c r="D34" i="1" s="1"/>
  <c r="D27" i="1" l="1"/>
</calcChain>
</file>

<file path=xl/sharedStrings.xml><?xml version="1.0" encoding="utf-8"?>
<sst xmlns="http://schemas.openxmlformats.org/spreadsheetml/2006/main" count="81" uniqueCount="43">
  <si>
    <t>Assignment</t>
  </si>
  <si>
    <t>Date</t>
  </si>
  <si>
    <t>Grade</t>
  </si>
  <si>
    <t>Abstract 1</t>
  </si>
  <si>
    <t>Abstract 2</t>
  </si>
  <si>
    <t>Abstract 3</t>
  </si>
  <si>
    <t>Abstract 4</t>
  </si>
  <si>
    <t>Abstract 5</t>
  </si>
  <si>
    <t>Abstract 6</t>
  </si>
  <si>
    <t>Abstract 7</t>
  </si>
  <si>
    <t>Trs to #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</si>
  <si>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</si>
  <si>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</si>
  <si>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</si>
  <si>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</si>
  <si>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</si>
  <si>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</si>
  <si>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</si>
  <si>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</si>
  <si>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</si>
  <si>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</si>
  <si>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</si>
  <si>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Gr Tot</t>
  </si>
  <si>
    <t>MT 1</t>
  </si>
  <si>
    <t>MT 2</t>
  </si>
  <si>
    <t>Final Exam</t>
  </si>
  <si>
    <t>Weight</t>
  </si>
  <si>
    <t>Adj Val</t>
  </si>
  <si>
    <t>Unit Bib</t>
  </si>
  <si>
    <t>Unit Disc</t>
  </si>
  <si>
    <t>Grad Paper</t>
  </si>
  <si>
    <t>F</t>
  </si>
  <si>
    <t>A+</t>
  </si>
  <si>
    <t>Scale Table</t>
  </si>
  <si>
    <t>FINAL COURSE GRADE =</t>
  </si>
  <si>
    <t>Note:  The following is valid only</t>
  </si>
  <si>
    <t>when all grades are entered.</t>
  </si>
  <si>
    <t>GTK Feb</t>
  </si>
  <si>
    <t>GTK Mar</t>
  </si>
  <si>
    <t>GTK Apr</t>
  </si>
  <si>
    <t>Enter</t>
  </si>
  <si>
    <t>S/U</t>
  </si>
  <si>
    <t>A-F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</si>
</sst>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workbookViewId="0">
      <selection activeCell="D3" sqref="D3:D22"/>
    </sheetView>
  </sheetViews>
  <sheetFormatPr defaultRowHeight="14.4" x14ac:dyDescent="0.3"/>
  <cols>
    <col min="1" max="1" width="11.33203125" customWidth="1"/>
    <col min="2" max="2" width="5.6640625" customWidth="1"/>
    <col min="3" max="4" width="6.77734375" customWidth="1"/>
    <col min="5" max="21" width="9.109375" hidden="1" customWidth="1"/>
  </cols>
  <sheetData>
    <row r="1" spans="1:21" x14ac:dyDescent="0.3">
      <c r="A1" s="4" t="s">
        <v>0</v>
      </c>
      <c r="B1" s="4" t="s">
        <v>40</v>
      </c>
      <c r="C1" s="4" t="s">
        <v>1</v>
      </c>
      <c r="D1" s="4" t="s">
        <v>2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  <c r="Q1" t="s">
        <v>22</v>
      </c>
      <c r="R1" t="s">
        <v>26</v>
      </c>
      <c r="S1" t="s">
        <v>27</v>
      </c>
      <c r="T1" t="s">
        <v>33</v>
      </c>
    </row>
    <row r="2" spans="1:21" x14ac:dyDescent="0.3">
      <c r="T2">
        <v>0</v>
      </c>
      <c r="U2" t="s">
        <v>31</v>
      </c>
    </row>
    <row r="3" spans="1:21" x14ac:dyDescent="0.3">
      <c r="A3" t="s">
        <v>3</v>
      </c>
      <c r="B3" t="s">
        <v>41</v>
      </c>
      <c r="E3" t="e">
        <f>IF($D3="S",1,null)</f>
        <v>#NAME?</v>
      </c>
      <c r="T3">
        <v>0.5</v>
      </c>
      <c r="U3" t="s">
        <v>21</v>
      </c>
    </row>
    <row r="4" spans="1:21" x14ac:dyDescent="0.3">
      <c r="A4" t="s">
        <v>4</v>
      </c>
      <c r="B4" t="s">
        <v>41</v>
      </c>
      <c r="E4" t="e">
        <f>IF($D4="S",1,null)</f>
        <v>#NAME?</v>
      </c>
      <c r="T4">
        <v>1.5</v>
      </c>
      <c r="U4" t="s">
        <v>20</v>
      </c>
    </row>
    <row r="5" spans="1:21" x14ac:dyDescent="0.3">
      <c r="A5" t="s">
        <v>5</v>
      </c>
      <c r="B5" t="s">
        <v>41</v>
      </c>
      <c r="E5" t="e">
        <f>IF($D5="S",1,null)</f>
        <v>#NAME?</v>
      </c>
      <c r="T5">
        <v>2.5</v>
      </c>
      <c r="U5" t="s">
        <v>19</v>
      </c>
    </row>
    <row r="6" spans="1:21" x14ac:dyDescent="0.3">
      <c r="A6" t="s">
        <v>6</v>
      </c>
      <c r="B6" t="s">
        <v>41</v>
      </c>
      <c r="E6" t="e">
        <f>IF($D6="S",1,null)</f>
        <v>#NAME?</v>
      </c>
      <c r="T6">
        <v>3.5</v>
      </c>
      <c r="U6" t="s">
        <v>18</v>
      </c>
    </row>
    <row r="7" spans="1:21" x14ac:dyDescent="0.3">
      <c r="A7" t="s">
        <v>7</v>
      </c>
      <c r="B7" t="s">
        <v>41</v>
      </c>
      <c r="E7" t="e">
        <f>IF($D7="S",1,null)</f>
        <v>#NAME?</v>
      </c>
      <c r="T7">
        <v>4.5</v>
      </c>
      <c r="U7" t="s">
        <v>17</v>
      </c>
    </row>
    <row r="8" spans="1:21" x14ac:dyDescent="0.3">
      <c r="A8" t="s">
        <v>8</v>
      </c>
      <c r="B8" t="s">
        <v>41</v>
      </c>
      <c r="E8" t="e">
        <f>IF($D8="S",1,null)</f>
        <v>#NAME?</v>
      </c>
      <c r="T8">
        <v>5.5</v>
      </c>
      <c r="U8" t="s">
        <v>16</v>
      </c>
    </row>
    <row r="9" spans="1:21" x14ac:dyDescent="0.3">
      <c r="A9" t="s">
        <v>9</v>
      </c>
      <c r="B9" t="s">
        <v>41</v>
      </c>
      <c r="E9" t="e">
        <f>IF($D9="S",1,null)</f>
        <v>#NAME?</v>
      </c>
      <c r="T9">
        <v>6.5</v>
      </c>
      <c r="U9" t="s">
        <v>15</v>
      </c>
    </row>
    <row r="10" spans="1:21" x14ac:dyDescent="0.3">
      <c r="E10">
        <f>COUNT(E3:E9)</f>
        <v>0</v>
      </c>
      <c r="F10">
        <f>IF(E10&gt;5,5,0)</f>
        <v>0</v>
      </c>
      <c r="I10">
        <f>IF($E10=4,8,0)</f>
        <v>0</v>
      </c>
      <c r="L10">
        <f>IF($E10=3,6,0)</f>
        <v>0</v>
      </c>
      <c r="O10">
        <f>IF($E10=2,2,0)</f>
        <v>0</v>
      </c>
      <c r="Q10">
        <f>SUM(F10:P10)</f>
        <v>0</v>
      </c>
      <c r="R10">
        <v>0.1</v>
      </c>
      <c r="S10">
        <f>+Q10*R10</f>
        <v>0</v>
      </c>
      <c r="T10">
        <v>7.5</v>
      </c>
      <c r="U10" t="s">
        <v>14</v>
      </c>
    </row>
    <row r="11" spans="1:21" x14ac:dyDescent="0.3">
      <c r="A11" t="s">
        <v>37</v>
      </c>
      <c r="B11" t="s">
        <v>41</v>
      </c>
      <c r="E11" t="e">
        <f>IF($D11="S",1,null)</f>
        <v>#NAME?</v>
      </c>
      <c r="T11">
        <v>8.5</v>
      </c>
      <c r="U11" t="s">
        <v>13</v>
      </c>
    </row>
    <row r="12" spans="1:21" x14ac:dyDescent="0.3">
      <c r="A12" t="s">
        <v>38</v>
      </c>
      <c r="B12" t="s">
        <v>41</v>
      </c>
      <c r="E12" t="e">
        <f>IF($D12="S",1,null)</f>
        <v>#NAME?</v>
      </c>
      <c r="T12">
        <v>9.5</v>
      </c>
      <c r="U12" t="s">
        <v>12</v>
      </c>
    </row>
    <row r="13" spans="1:21" x14ac:dyDescent="0.3">
      <c r="A13" t="s">
        <v>39</v>
      </c>
      <c r="B13" t="s">
        <v>41</v>
      </c>
      <c r="E13" t="e">
        <f>IF($D13="S",1,null)</f>
        <v>#NAME?</v>
      </c>
      <c r="T13">
        <v>10.5</v>
      </c>
      <c r="U13" t="s">
        <v>11</v>
      </c>
    </row>
    <row r="14" spans="1:21" x14ac:dyDescent="0.3">
      <c r="E14">
        <f>COUNT(E11:E13)</f>
        <v>0</v>
      </c>
      <c r="F14">
        <f>IF(E14&gt;5,5,E14)</f>
        <v>0</v>
      </c>
      <c r="I14">
        <f>IF($F14=4,8,0)</f>
        <v>0</v>
      </c>
      <c r="L14">
        <f>IF($F14=3,6,0)</f>
        <v>0</v>
      </c>
      <c r="O14">
        <f>IF($F14=2,2,0)</f>
        <v>0</v>
      </c>
      <c r="Q14">
        <f>SUM(F14:P14)</f>
        <v>0</v>
      </c>
      <c r="R14">
        <v>0.1</v>
      </c>
      <c r="S14">
        <f t="shared" ref="S14:S21" si="0">+Q14*R14</f>
        <v>0</v>
      </c>
      <c r="T14">
        <v>12</v>
      </c>
      <c r="U14" t="s">
        <v>32</v>
      </c>
    </row>
    <row r="15" spans="1:21" x14ac:dyDescent="0.3">
      <c r="A15" t="s">
        <v>28</v>
      </c>
      <c r="B15" t="s">
        <v>42</v>
      </c>
      <c r="E15">
        <f>IF($D15="A+",12,0)</f>
        <v>0</v>
      </c>
      <c r="F15">
        <f>IF($D15="A",11,0)</f>
        <v>0</v>
      </c>
      <c r="G15">
        <f>IF($D15="A-",10,0)</f>
        <v>0</v>
      </c>
      <c r="H15">
        <f>IF($D15="B+",9,0)</f>
        <v>0</v>
      </c>
      <c r="I15">
        <f>IF($D15="B",8,0)</f>
        <v>0</v>
      </c>
      <c r="J15">
        <f>IF($D15="B-",7,0)</f>
        <v>0</v>
      </c>
      <c r="K15">
        <f>IF($D15="C+",6,0)</f>
        <v>0</v>
      </c>
      <c r="L15">
        <f>IF($D15="C",5,0)</f>
        <v>0</v>
      </c>
      <c r="M15">
        <f>IF($D15="C-",4,0)</f>
        <v>0</v>
      </c>
      <c r="N15">
        <f>IF($D15="D+",3,0)</f>
        <v>0</v>
      </c>
      <c r="O15">
        <f>IF($D15="D",2,0)</f>
        <v>0</v>
      </c>
      <c r="P15">
        <f>IF($D15="D-",1,0)</f>
        <v>0</v>
      </c>
      <c r="Q15">
        <f>SUM(F15:P15)</f>
        <v>0</v>
      </c>
      <c r="R15">
        <v>0.05</v>
      </c>
      <c r="S15">
        <f t="shared" ref="S15" si="1">+Q15*R15</f>
        <v>0</v>
      </c>
    </row>
    <row r="16" spans="1:21" x14ac:dyDescent="0.3">
      <c r="A16" t="s">
        <v>29</v>
      </c>
      <c r="B16" t="s">
        <v>42</v>
      </c>
      <c r="E16">
        <f>IF($D16="A+",12,0)</f>
        <v>0</v>
      </c>
      <c r="F16">
        <f>IF($D16="A",11,0)</f>
        <v>0</v>
      </c>
      <c r="G16">
        <f>IF($D16="A-",10,0)</f>
        <v>0</v>
      </c>
      <c r="H16">
        <f>IF($D16="B+",9,0)</f>
        <v>0</v>
      </c>
      <c r="I16">
        <f>IF($D16="B",8,0)</f>
        <v>0</v>
      </c>
      <c r="J16">
        <f>IF($D16="B-",7,0)</f>
        <v>0</v>
      </c>
      <c r="K16">
        <f>IF($D16="C+",6,0)</f>
        <v>0</v>
      </c>
      <c r="L16">
        <f>IF($D16="C",5,0)</f>
        <v>0</v>
      </c>
      <c r="M16">
        <f>IF($D16="C-",4,0)</f>
        <v>0</v>
      </c>
      <c r="N16">
        <f>IF($D16="D+",3,0)</f>
        <v>0</v>
      </c>
      <c r="O16">
        <f>IF($D16="D",2,0)</f>
        <v>0</v>
      </c>
      <c r="P16">
        <f>IF($D16="D-",1,0)</f>
        <v>0</v>
      </c>
      <c r="Q16">
        <f>SUM(F16:P16)</f>
        <v>0</v>
      </c>
      <c r="R16">
        <v>0.05</v>
      </c>
      <c r="S16">
        <f t="shared" ref="S16" si="2">+Q16*R16</f>
        <v>0</v>
      </c>
      <c r="T16" t="s">
        <v>31</v>
      </c>
      <c r="U16">
        <v>0</v>
      </c>
    </row>
    <row r="17" spans="1:21" x14ac:dyDescent="0.3">
      <c r="T17" t="s">
        <v>21</v>
      </c>
      <c r="U17">
        <v>0.5</v>
      </c>
    </row>
    <row r="18" spans="1:21" x14ac:dyDescent="0.3">
      <c r="T18" t="s">
        <v>20</v>
      </c>
      <c r="U18">
        <v>1.5</v>
      </c>
    </row>
    <row r="19" spans="1:21" x14ac:dyDescent="0.3">
      <c r="A19" t="s">
        <v>23</v>
      </c>
      <c r="B19" t="s">
        <v>42</v>
      </c>
      <c r="E19">
        <f t="shared" ref="E19:E21" si="3">IF($D19="A+",12,0)</f>
        <v>0</v>
      </c>
      <c r="F19">
        <f t="shared" ref="F19:F21" si="4">IF($D19="A",11,0)</f>
        <v>0</v>
      </c>
      <c r="G19">
        <f t="shared" ref="G19:G21" si="5">IF($D19="A-",10,0)</f>
        <v>0</v>
      </c>
      <c r="H19">
        <f t="shared" ref="H19:H21" si="6">IF($D19="B+",9,0)</f>
        <v>0</v>
      </c>
      <c r="I19">
        <f t="shared" ref="I19:I21" si="7">IF($D19="B",8,0)</f>
        <v>0</v>
      </c>
      <c r="J19">
        <f t="shared" ref="J19:J21" si="8">IF($D19="B-",7,0)</f>
        <v>0</v>
      </c>
      <c r="K19">
        <f t="shared" ref="K19:K21" si="9">IF($D19="C+",6,0)</f>
        <v>0</v>
      </c>
      <c r="L19">
        <f t="shared" ref="L19:L21" si="10">IF($D19="C",5,0)</f>
        <v>0</v>
      </c>
      <c r="M19">
        <f t="shared" ref="M19:M21" si="11">IF($D19="C-",4,0)</f>
        <v>0</v>
      </c>
      <c r="N19">
        <f t="shared" ref="N19:N21" si="12">IF($D19="D+",3,0)</f>
        <v>0</v>
      </c>
      <c r="O19">
        <f t="shared" ref="O19:O21" si="13">IF($D19="D",2,0)</f>
        <v>0</v>
      </c>
      <c r="P19">
        <f t="shared" ref="P19:P21" si="14">IF($D19="D-",1,0)</f>
        <v>0</v>
      </c>
      <c r="Q19">
        <f t="shared" ref="Q19:Q21" si="15">SUM(F19:P19)</f>
        <v>0</v>
      </c>
      <c r="R19">
        <v>0.2</v>
      </c>
      <c r="S19">
        <f t="shared" si="0"/>
        <v>0</v>
      </c>
      <c r="T19" t="s">
        <v>19</v>
      </c>
      <c r="U19">
        <v>2.5</v>
      </c>
    </row>
    <row r="20" spans="1:21" x14ac:dyDescent="0.3">
      <c r="A20" t="s">
        <v>24</v>
      </c>
      <c r="B20" t="s">
        <v>42</v>
      </c>
      <c r="E20">
        <f t="shared" si="3"/>
        <v>0</v>
      </c>
      <c r="F20">
        <f t="shared" si="4"/>
        <v>0</v>
      </c>
      <c r="G20">
        <f t="shared" si="5"/>
        <v>0</v>
      </c>
      <c r="H20">
        <f t="shared" si="6"/>
        <v>0</v>
      </c>
      <c r="I20">
        <f t="shared" si="7"/>
        <v>0</v>
      </c>
      <c r="J20">
        <f t="shared" si="8"/>
        <v>0</v>
      </c>
      <c r="K20">
        <f t="shared" si="9"/>
        <v>0</v>
      </c>
      <c r="L20">
        <f t="shared" si="10"/>
        <v>0</v>
      </c>
      <c r="M20">
        <f t="shared" si="11"/>
        <v>0</v>
      </c>
      <c r="N20">
        <f t="shared" si="12"/>
        <v>0</v>
      </c>
      <c r="O20">
        <f t="shared" si="13"/>
        <v>0</v>
      </c>
      <c r="P20">
        <f t="shared" si="14"/>
        <v>0</v>
      </c>
      <c r="Q20">
        <f t="shared" si="15"/>
        <v>0</v>
      </c>
      <c r="R20">
        <v>0.2</v>
      </c>
      <c r="S20">
        <f t="shared" si="0"/>
        <v>0</v>
      </c>
      <c r="T20" t="s">
        <v>18</v>
      </c>
      <c r="U20">
        <v>3.5</v>
      </c>
    </row>
    <row r="21" spans="1:21" x14ac:dyDescent="0.3">
      <c r="A21" t="s">
        <v>25</v>
      </c>
      <c r="B21" t="s">
        <v>42</v>
      </c>
      <c r="E21">
        <f t="shared" si="3"/>
        <v>0</v>
      </c>
      <c r="F21">
        <f t="shared" si="4"/>
        <v>0</v>
      </c>
      <c r="G21">
        <f t="shared" si="5"/>
        <v>0</v>
      </c>
      <c r="H21">
        <f t="shared" si="6"/>
        <v>0</v>
      </c>
      <c r="I21">
        <f t="shared" si="7"/>
        <v>0</v>
      </c>
      <c r="J21">
        <f t="shared" si="8"/>
        <v>0</v>
      </c>
      <c r="K21">
        <f t="shared" si="9"/>
        <v>0</v>
      </c>
      <c r="L21">
        <f t="shared" si="10"/>
        <v>0</v>
      </c>
      <c r="M21">
        <f t="shared" si="11"/>
        <v>0</v>
      </c>
      <c r="N21">
        <f t="shared" si="12"/>
        <v>0</v>
      </c>
      <c r="O21">
        <f t="shared" si="13"/>
        <v>0</v>
      </c>
      <c r="P21">
        <f t="shared" si="14"/>
        <v>0</v>
      </c>
      <c r="Q21">
        <f t="shared" si="15"/>
        <v>0</v>
      </c>
      <c r="R21">
        <v>0.4</v>
      </c>
      <c r="S21">
        <f t="shared" si="0"/>
        <v>0</v>
      </c>
      <c r="T21" t="s">
        <v>17</v>
      </c>
      <c r="U21">
        <v>4.5</v>
      </c>
    </row>
    <row r="22" spans="1:21" x14ac:dyDescent="0.3">
      <c r="T22" t="s">
        <v>16</v>
      </c>
      <c r="U22">
        <v>5.5</v>
      </c>
    </row>
    <row r="23" spans="1:21" x14ac:dyDescent="0.3">
      <c r="A23" t="s">
        <v>30</v>
      </c>
      <c r="B23" t="s">
        <v>42</v>
      </c>
      <c r="E23">
        <f>IF($D23="A",11,0)</f>
        <v>0</v>
      </c>
      <c r="F23">
        <f>IF($D23="A-",10,0)</f>
        <v>0</v>
      </c>
      <c r="G23">
        <f>IF($D23="B+",9,0)</f>
        <v>0</v>
      </c>
      <c r="H23">
        <f>IF($D23="B",8,0)</f>
        <v>0</v>
      </c>
      <c r="I23">
        <f>IF($D23="B-",7,0)</f>
        <v>0</v>
      </c>
      <c r="J23">
        <f>IF($D23="C+",6,0)</f>
        <v>0</v>
      </c>
      <c r="K23">
        <f>IF($D23="C",5,0)</f>
        <v>0</v>
      </c>
      <c r="L23">
        <f>IF($D23="C-",4,0)</f>
        <v>0</v>
      </c>
      <c r="M23">
        <f>IF($D23="D+",3,0)</f>
        <v>0</v>
      </c>
      <c r="N23">
        <f>IF($D23="D",2,0)</f>
        <v>0</v>
      </c>
      <c r="O23">
        <f>IF($D23="D-",1,0)</f>
        <v>0</v>
      </c>
      <c r="P23">
        <f>SUM(E23:O23)</f>
        <v>0</v>
      </c>
      <c r="Q23">
        <f>SUM(F23:P23)</f>
        <v>0</v>
      </c>
      <c r="R23">
        <v>0.2</v>
      </c>
      <c r="S23">
        <f t="shared" ref="S23" si="16">+Q23*R23</f>
        <v>0</v>
      </c>
      <c r="T23" t="s">
        <v>15</v>
      </c>
      <c r="U23">
        <v>6.5</v>
      </c>
    </row>
    <row r="24" spans="1:21" x14ac:dyDescent="0.3">
      <c r="T24" t="s">
        <v>14</v>
      </c>
      <c r="U24">
        <v>7.5</v>
      </c>
    </row>
    <row r="25" spans="1:21" x14ac:dyDescent="0.3">
      <c r="A25" s="5" t="s">
        <v>35</v>
      </c>
      <c r="B25" s="5"/>
      <c r="D25" s="1"/>
      <c r="S25">
        <f>SUM(S10:S24)</f>
        <v>0</v>
      </c>
      <c r="T25" t="s">
        <v>13</v>
      </c>
      <c r="U25">
        <v>8.5</v>
      </c>
    </row>
    <row r="26" spans="1:21" x14ac:dyDescent="0.3">
      <c r="A26" s="5" t="s">
        <v>36</v>
      </c>
      <c r="B26" s="5"/>
      <c r="D26" s="1"/>
      <c r="T26" t="s">
        <v>12</v>
      </c>
      <c r="U26">
        <v>9.5</v>
      </c>
    </row>
    <row r="27" spans="1:21" x14ac:dyDescent="0.3">
      <c r="A27" s="2" t="s">
        <v>34</v>
      </c>
      <c r="B27" s="2"/>
      <c r="C27" s="3"/>
      <c r="D27" s="2" t="str">
        <f>VLOOKUP(S25,scale,2)</f>
        <v>F</v>
      </c>
      <c r="E27" s="1"/>
      <c r="T27" t="s">
        <v>11</v>
      </c>
      <c r="U27">
        <v>10.5</v>
      </c>
    </row>
    <row r="28" spans="1:21" x14ac:dyDescent="0.3">
      <c r="T28" t="s">
        <v>32</v>
      </c>
      <c r="U28">
        <v>12</v>
      </c>
    </row>
    <row r="34" spans="4:4" x14ac:dyDescent="0.3">
      <c r="D34" t="str">
        <f>IF(AND(S$25&lt;3.5,S$25&gt;2.5),"D+","")</f>
        <v/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grade</vt:lpstr>
      <vt:lpstr>scale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jklumpp</dc:creator>
  <cp:lastModifiedBy>Jim</cp:lastModifiedBy>
  <dcterms:created xsi:type="dcterms:W3CDTF">2014-08-29T19:53:18Z</dcterms:created>
  <dcterms:modified xsi:type="dcterms:W3CDTF">2015-05-13T03:11:26Z</dcterms:modified>
</cp:coreProperties>
</file>